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580" windowHeight="8070" activeTab="0"/>
  </bookViews>
  <sheets>
    <sheet name="Feuil1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<sst xmlns="http://schemas.openxmlformats.org/spreadsheetml/2006/main" count="67" uniqueCount="59">
  <si>
    <t>25mn</t>
  </si>
  <si>
    <t>20mn</t>
  </si>
  <si>
    <t>3H45</t>
  </si>
  <si>
    <t>1H40</t>
  </si>
  <si>
    <t>4H40</t>
  </si>
  <si>
    <t>10mn</t>
  </si>
  <si>
    <t>15mn</t>
  </si>
  <si>
    <t>1H00</t>
  </si>
  <si>
    <t>2H30</t>
  </si>
  <si>
    <t>3H30</t>
  </si>
  <si>
    <t>1H30</t>
  </si>
  <si>
    <t>5H15</t>
  </si>
  <si>
    <t>7H</t>
  </si>
  <si>
    <t>8mn</t>
  </si>
  <si>
    <t>Match N°</t>
  </si>
  <si>
    <t>1H20</t>
  </si>
  <si>
    <t>2H00</t>
  </si>
  <si>
    <t>2H48</t>
  </si>
  <si>
    <t>3H44</t>
  </si>
  <si>
    <t>Matchs d'attentes max</t>
  </si>
  <si>
    <t>3H20</t>
  </si>
  <si>
    <t>5H00</t>
  </si>
  <si>
    <t>7H00</t>
  </si>
  <si>
    <t>9H20</t>
  </si>
  <si>
    <t>4H10</t>
  </si>
  <si>
    <t>6H15</t>
  </si>
  <si>
    <t>8H45</t>
  </si>
  <si>
    <t>11H40</t>
  </si>
  <si>
    <t>30min</t>
  </si>
  <si>
    <t>48min</t>
  </si>
  <si>
    <t>24mns</t>
  </si>
  <si>
    <t>45 min</t>
  </si>
  <si>
    <t>1H15</t>
  </si>
  <si>
    <r>
      <rPr>
        <b/>
        <sz val="14"/>
        <rFont val="Arial"/>
        <family val="2"/>
      </rPr>
      <t>DUREE PAR MATCH</t>
    </r>
    <r>
      <rPr>
        <sz val="10"/>
        <rFont val="Arial"/>
        <family val="2"/>
      </rPr>
      <t xml:space="preserve"> : prendre en compte le temps de jeu, TTO, Mi temps, mise en place des équipes</t>
    </r>
  </si>
  <si>
    <r>
      <rPr>
        <sz val="8"/>
        <rFont val="Arial"/>
        <family val="2"/>
      </rPr>
      <t>Poule</t>
    </r>
    <r>
      <rPr>
        <b/>
        <sz val="12"/>
        <rFont val="Arial"/>
        <family val="2"/>
      </rPr>
      <t xml:space="preserve"> 3</t>
    </r>
  </si>
  <si>
    <r>
      <t>POULE DE</t>
    </r>
    <r>
      <rPr>
        <b/>
        <sz val="14"/>
        <rFont val="Arial"/>
        <family val="2"/>
      </rPr>
      <t xml:space="preserve"> 4</t>
    </r>
  </si>
  <si>
    <r>
      <t>POULE DE</t>
    </r>
    <r>
      <rPr>
        <b/>
        <sz val="14"/>
        <rFont val="Arial"/>
        <family val="2"/>
      </rPr>
      <t xml:space="preserve"> 5</t>
    </r>
  </si>
  <si>
    <r>
      <t xml:space="preserve">POULE DE </t>
    </r>
    <r>
      <rPr>
        <b/>
        <sz val="14"/>
        <rFont val="Arial"/>
        <family val="2"/>
      </rPr>
      <t>6</t>
    </r>
  </si>
  <si>
    <r>
      <t xml:space="preserve">POULE DE </t>
    </r>
    <r>
      <rPr>
        <b/>
        <sz val="14"/>
        <rFont val="Arial"/>
        <family val="2"/>
      </rPr>
      <t>7</t>
    </r>
  </si>
  <si>
    <r>
      <t xml:space="preserve">POULE DE </t>
    </r>
    <r>
      <rPr>
        <b/>
        <sz val="14"/>
        <rFont val="Arial"/>
        <family val="2"/>
      </rPr>
      <t>8</t>
    </r>
  </si>
  <si>
    <t>FICHE PRATIQUE ORGANISATION TOURNOI</t>
  </si>
  <si>
    <t>Heure du 1er match :</t>
  </si>
  <si>
    <t>30mn</t>
  </si>
  <si>
    <t>3H</t>
  </si>
  <si>
    <t>5H</t>
  </si>
  <si>
    <t>7H30</t>
  </si>
  <si>
    <t>10H30</t>
  </si>
  <si>
    <t>14H</t>
  </si>
  <si>
    <t>35mn</t>
  </si>
  <si>
    <t>1H45</t>
  </si>
  <si>
    <t>5H50</t>
  </si>
  <si>
    <t>12H15</t>
  </si>
  <si>
    <t>15H20</t>
  </si>
  <si>
    <t>40mn</t>
  </si>
  <si>
    <t>2H</t>
  </si>
  <si>
    <t>4H</t>
  </si>
  <si>
    <t>6H40</t>
  </si>
  <si>
    <t>10H</t>
  </si>
  <si>
    <t>18H40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</si>
</sst>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409]h:mm\ AM/PM;@"/>
    <numFmt numFmtId="166" formatCode="[$-F400]h:mm:ss\ AM/PM"/>
  </numFmts>
  <fonts count="44">
    <font>
      <sz val="10"/>
      <name val="Arial"/>
      <family val="0"/>
    </font>
    <font>
      <sz val="8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textRotation="180"/>
    </xf>
    <xf numFmtId="0" fontId="0" fillId="0" borderId="0" xfId="0" applyBorder="1" applyAlignment="1">
      <alignment horizontal="center" vertical="center" textRotation="180"/>
    </xf>
    <xf numFmtId="164" fontId="0" fillId="33" borderId="10" xfId="0" applyNumberForma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 textRotation="180"/>
    </xf>
    <xf numFmtId="164" fontId="0" fillId="34" borderId="10" xfId="0" applyNumberFormat="1" applyFill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164" fontId="0" fillId="36" borderId="10" xfId="0" applyNumberFormat="1" applyFill="1" applyBorder="1" applyAlignment="1">
      <alignment horizontal="center"/>
    </xf>
    <xf numFmtId="164" fontId="0" fillId="37" borderId="10" xfId="0" applyNumberFormat="1" applyFill="1" applyBorder="1" applyAlignment="1">
      <alignment horizontal="center"/>
    </xf>
    <xf numFmtId="164" fontId="0" fillId="38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164" fontId="0" fillId="39" borderId="10" xfId="0" applyNumberFormat="1" applyFill="1" applyBorder="1" applyAlignment="1">
      <alignment horizontal="center"/>
    </xf>
    <xf numFmtId="164" fontId="0" fillId="40" borderId="10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164" fontId="0" fillId="38" borderId="10" xfId="0" applyNumberFormat="1" applyFont="1" applyFill="1" applyBorder="1" applyAlignment="1">
      <alignment horizontal="center" vertical="center"/>
    </xf>
    <xf numFmtId="164" fontId="0" fillId="38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0" fillId="34" borderId="19" xfId="0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 vertical="center"/>
    </xf>
    <xf numFmtId="164" fontId="0" fillId="36" borderId="10" xfId="0" applyNumberFormat="1" applyFont="1" applyFill="1" applyBorder="1" applyAlignment="1">
      <alignment horizontal="center" vertical="center"/>
    </xf>
    <xf numFmtId="164" fontId="0" fillId="36" borderId="10" xfId="0" applyNumberFormat="1" applyFill="1" applyBorder="1" applyAlignment="1">
      <alignment horizontal="center" vertical="center"/>
    </xf>
    <xf numFmtId="164" fontId="0" fillId="37" borderId="10" xfId="0" applyNumberFormat="1" applyFont="1" applyFill="1" applyBorder="1" applyAlignment="1">
      <alignment horizontal="center" vertical="center"/>
    </xf>
    <xf numFmtId="164" fontId="0" fillId="37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166" fontId="43" fillId="39" borderId="27" xfId="0" applyNumberFormat="1" applyFont="1" applyFill="1" applyBorder="1" applyAlignment="1">
      <alignment horizontal="center" vertical="center" wrapText="1"/>
    </xf>
    <xf numFmtId="166" fontId="43" fillId="39" borderId="28" xfId="0" applyNumberFormat="1" applyFont="1" applyFill="1" applyBorder="1" applyAlignment="1">
      <alignment horizontal="center" vertical="center" wrapText="1"/>
    </xf>
    <xf numFmtId="166" fontId="43" fillId="39" borderId="2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6" borderId="23" xfId="0" applyFont="1" applyFill="1" applyBorder="1" applyAlignment="1">
      <alignment horizontal="center" vertical="center" textRotation="180"/>
    </xf>
    <xf numFmtId="0" fontId="0" fillId="36" borderId="30" xfId="0" applyFill="1" applyBorder="1" applyAlignment="1">
      <alignment horizontal="center" vertical="center" textRotation="180"/>
    </xf>
    <xf numFmtId="0" fontId="0" fillId="35" borderId="23" xfId="0" applyFont="1" applyFill="1" applyBorder="1" applyAlignment="1">
      <alignment horizontal="center" vertical="center" textRotation="180"/>
    </xf>
    <xf numFmtId="0" fontId="0" fillId="35" borderId="30" xfId="0" applyFill="1" applyBorder="1" applyAlignment="1">
      <alignment horizontal="center" vertical="center" textRotation="180"/>
    </xf>
    <xf numFmtId="0" fontId="0" fillId="33" borderId="23" xfId="0" applyFont="1" applyFill="1" applyBorder="1" applyAlignment="1">
      <alignment horizontal="center" vertical="center" textRotation="180"/>
    </xf>
    <xf numFmtId="0" fontId="0" fillId="33" borderId="30" xfId="0" applyFill="1" applyBorder="1" applyAlignment="1">
      <alignment horizontal="center" vertical="center" textRotation="180"/>
    </xf>
    <xf numFmtId="0" fontId="0" fillId="38" borderId="21" xfId="0" applyFont="1" applyFill="1" applyBorder="1" applyAlignment="1">
      <alignment horizontal="center" vertical="center" textRotation="180"/>
    </xf>
    <xf numFmtId="0" fontId="0" fillId="38" borderId="10" xfId="0" applyFill="1" applyBorder="1" applyAlignment="1">
      <alignment horizontal="center" vertical="center" textRotation="180"/>
    </xf>
    <xf numFmtId="0" fontId="0" fillId="37" borderId="21" xfId="0" applyFont="1" applyFill="1" applyBorder="1" applyAlignment="1">
      <alignment horizontal="center" vertical="center" textRotation="180"/>
    </xf>
    <xf numFmtId="0" fontId="0" fillId="37" borderId="10" xfId="0" applyFill="1" applyBorder="1" applyAlignment="1">
      <alignment horizontal="center" vertical="center" textRotation="180"/>
    </xf>
    <xf numFmtId="0" fontId="0" fillId="34" borderId="21" xfId="0" applyFont="1" applyFill="1" applyBorder="1" applyAlignment="1">
      <alignment horizontal="center" vertical="center" textRotation="180" wrapText="1"/>
    </xf>
    <xf numFmtId="0" fontId="0" fillId="34" borderId="10" xfId="0" applyFill="1" applyBorder="1" applyAlignment="1">
      <alignment horizontal="center" vertical="center" textRotation="180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8</xdr:col>
      <xdr:colOff>428625</xdr:colOff>
      <xdr:row>4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2019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38"/>
  <sheetViews>
    <sheetView tabSelected="1" zoomScalePageLayoutView="0" workbookViewId="0" topLeftCell="A1">
      <selection activeCell="AI17" sqref="AI17"/>
    </sheetView>
  </sheetViews>
  <sheetFormatPr defaultColWidth="11.421875" defaultRowHeight="12.75"/>
  <cols>
    <col min="1" max="1" width="2.00390625" style="0" customWidth="1"/>
    <col min="2" max="6" width="3.7109375" style="0" customWidth="1"/>
    <col min="7" max="7" width="3.7109375" style="6" customWidth="1"/>
    <col min="8" max="8" width="1.8515625" style="0" customWidth="1"/>
    <col min="9" max="9" width="8.00390625" style="5" customWidth="1"/>
    <col min="10" max="10" width="1.8515625" style="0" customWidth="1"/>
    <col min="12" max="12" width="6.140625" style="0" customWidth="1"/>
    <col min="13" max="13" width="1.8515625" style="0" customWidth="1"/>
    <col min="15" max="15" width="6.140625" style="0" customWidth="1"/>
    <col min="16" max="16" width="1.8515625" style="0" customWidth="1"/>
    <col min="18" max="18" width="6.140625" style="0" customWidth="1"/>
    <col min="19" max="19" width="2.140625" style="0" customWidth="1"/>
    <col min="21" max="21" width="6.140625" style="0" customWidth="1"/>
    <col min="22" max="22" width="2.140625" style="0" customWidth="1"/>
    <col min="24" max="24" width="6.57421875" style="0" customWidth="1"/>
    <col min="25" max="25" width="2.00390625" style="0" customWidth="1"/>
    <col min="27" max="27" width="6.57421875" style="0" customWidth="1"/>
    <col min="28" max="28" width="2.57421875" style="0" customWidth="1"/>
    <col min="30" max="30" width="6.57421875" style="0" customWidth="1"/>
    <col min="31" max="31" width="3.00390625" style="0" customWidth="1"/>
    <col min="33" max="33" width="6.57421875" style="0" customWidth="1"/>
  </cols>
  <sheetData>
    <row r="1" ht="13.5" thickBot="1"/>
    <row r="2" spans="11:33" ht="12.75" customHeight="1" thickTop="1">
      <c r="K2" s="27" t="s">
        <v>40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3"/>
    </row>
    <row r="3" spans="11:33" ht="12.75" customHeight="1">
      <c r="K3" s="28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0"/>
    </row>
    <row r="4" spans="11:33" ht="12.75" customHeight="1" thickBot="1">
      <c r="K4" s="2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6"/>
    </row>
    <row r="5" ht="14.25" thickBot="1" thickTop="1"/>
    <row r="6" spans="11:33" ht="12.75" customHeight="1" thickTop="1">
      <c r="K6" s="21" t="s">
        <v>33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3"/>
    </row>
    <row r="7" spans="2:33" ht="13.5" thickBot="1">
      <c r="B7" s="45" t="s">
        <v>19</v>
      </c>
      <c r="C7" s="38"/>
      <c r="D7" s="38"/>
      <c r="E7" s="38"/>
      <c r="F7" s="38"/>
      <c r="G7" s="38"/>
      <c r="K7" s="2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6"/>
    </row>
    <row r="8" spans="2:7" ht="13.5" thickTop="1">
      <c r="B8" s="38"/>
      <c r="C8" s="38"/>
      <c r="D8" s="38"/>
      <c r="E8" s="38"/>
      <c r="F8" s="38"/>
      <c r="G8" s="38"/>
    </row>
    <row r="9" spans="2:33" ht="12.75" customHeight="1">
      <c r="B9" s="54">
        <v>4</v>
      </c>
      <c r="C9" s="54">
        <v>3</v>
      </c>
      <c r="D9" s="54">
        <v>3</v>
      </c>
      <c r="E9" s="54">
        <v>2</v>
      </c>
      <c r="F9" s="54">
        <v>2</v>
      </c>
      <c r="G9" s="54">
        <v>1</v>
      </c>
      <c r="I9" s="46" t="s">
        <v>14</v>
      </c>
      <c r="K9" s="33" t="s">
        <v>53</v>
      </c>
      <c r="L9" s="33"/>
      <c r="N9" s="33" t="s">
        <v>48</v>
      </c>
      <c r="O9" s="33"/>
      <c r="Q9" s="33" t="s">
        <v>42</v>
      </c>
      <c r="R9" s="33"/>
      <c r="T9" s="33" t="s">
        <v>0</v>
      </c>
      <c r="U9" s="33"/>
      <c r="W9" s="33" t="s">
        <v>1</v>
      </c>
      <c r="X9" s="33"/>
      <c r="Z9" s="33" t="s">
        <v>6</v>
      </c>
      <c r="AA9" s="33"/>
      <c r="AC9" s="33" t="s">
        <v>5</v>
      </c>
      <c r="AD9" s="33"/>
      <c r="AF9" s="33" t="s">
        <v>13</v>
      </c>
      <c r="AG9" s="33"/>
    </row>
    <row r="10" spans="2:33" ht="26.25" customHeight="1">
      <c r="B10" s="55"/>
      <c r="C10" s="55"/>
      <c r="D10" s="55"/>
      <c r="E10" s="55"/>
      <c r="F10" s="55"/>
      <c r="G10" s="55"/>
      <c r="I10" s="47"/>
      <c r="K10" s="33"/>
      <c r="L10" s="33"/>
      <c r="N10" s="33"/>
      <c r="O10" s="33"/>
      <c r="Q10" s="33"/>
      <c r="R10" s="33"/>
      <c r="T10" s="33"/>
      <c r="U10" s="33"/>
      <c r="W10" s="33"/>
      <c r="X10" s="33"/>
      <c r="Z10" s="33"/>
      <c r="AA10" s="33"/>
      <c r="AC10" s="33"/>
      <c r="AD10" s="33"/>
      <c r="AF10" s="33"/>
      <c r="AG10" s="33"/>
    </row>
    <row r="11" spans="2:33" ht="12.75" customHeight="1">
      <c r="B11" s="62" t="s">
        <v>39</v>
      </c>
      <c r="C11" s="64" t="s">
        <v>38</v>
      </c>
      <c r="D11" s="56" t="s">
        <v>37</v>
      </c>
      <c r="E11" s="58" t="s">
        <v>36</v>
      </c>
      <c r="F11" s="60" t="s">
        <v>35</v>
      </c>
      <c r="G11" s="66" t="s">
        <v>34</v>
      </c>
      <c r="H11" s="4"/>
      <c r="I11" s="13">
        <v>1</v>
      </c>
      <c r="J11" s="4"/>
      <c r="K11" s="8">
        <f>D35</f>
        <v>0.4166666666666667</v>
      </c>
      <c r="L11" s="34" t="s">
        <v>54</v>
      </c>
      <c r="M11" s="4"/>
      <c r="N11" s="8">
        <f>D35</f>
        <v>0.4166666666666667</v>
      </c>
      <c r="O11" s="34" t="s">
        <v>49</v>
      </c>
      <c r="P11" s="4"/>
      <c r="Q11" s="8">
        <f>D35</f>
        <v>0.4166666666666667</v>
      </c>
      <c r="R11" s="34" t="s">
        <v>10</v>
      </c>
      <c r="T11" s="8">
        <f>D35</f>
        <v>0.4166666666666667</v>
      </c>
      <c r="U11" s="34" t="s">
        <v>32</v>
      </c>
      <c r="W11" s="8">
        <f>D35</f>
        <v>0.4166666666666667</v>
      </c>
      <c r="X11" s="34" t="s">
        <v>7</v>
      </c>
      <c r="Z11" s="8">
        <f>D35</f>
        <v>0.4166666666666667</v>
      </c>
      <c r="AA11" s="34" t="s">
        <v>31</v>
      </c>
      <c r="AC11" s="8">
        <f>D35</f>
        <v>0.4166666666666667</v>
      </c>
      <c r="AD11" s="34" t="s">
        <v>28</v>
      </c>
      <c r="AF11" s="8">
        <f>D35</f>
        <v>0.4166666666666667</v>
      </c>
      <c r="AG11" s="34" t="s">
        <v>30</v>
      </c>
    </row>
    <row r="12" spans="2:33" ht="12.75">
      <c r="B12" s="63"/>
      <c r="C12" s="65"/>
      <c r="D12" s="57"/>
      <c r="E12" s="59"/>
      <c r="F12" s="61"/>
      <c r="G12" s="67"/>
      <c r="H12" s="1"/>
      <c r="I12" s="13">
        <f aca="true" t="shared" si="0" ref="I12:I38">SUM(I11+1)</f>
        <v>2</v>
      </c>
      <c r="J12" s="1"/>
      <c r="K12" s="8">
        <f>K11+0.0277777778</f>
        <v>0.4444444444666667</v>
      </c>
      <c r="L12" s="35"/>
      <c r="M12" s="1"/>
      <c r="N12" s="8">
        <f>N11+0.0243055556</f>
        <v>0.44097222226666666</v>
      </c>
      <c r="O12" s="35"/>
      <c r="P12" s="1"/>
      <c r="Q12" s="8">
        <f>Q11+0.0208333333</f>
        <v>0.43749999996666666</v>
      </c>
      <c r="R12" s="35"/>
      <c r="T12" s="8">
        <f>T11+0.017365</f>
        <v>0.4340316666666667</v>
      </c>
      <c r="U12" s="35"/>
      <c r="W12" s="8">
        <f>W11+0.0139</f>
        <v>0.4305666666666667</v>
      </c>
      <c r="X12" s="35"/>
      <c r="Z12" s="8">
        <f>Z11+0.010425</f>
        <v>0.4270916666666667</v>
      </c>
      <c r="AA12" s="35"/>
      <c r="AC12" s="8">
        <f>AC11+0.00695</f>
        <v>0.4236166666666667</v>
      </c>
      <c r="AD12" s="35"/>
      <c r="AF12" s="8">
        <f>AF11+0.00556</f>
        <v>0.4222266666666667</v>
      </c>
      <c r="AG12" s="35"/>
    </row>
    <row r="13" spans="2:33" ht="12.75">
      <c r="B13" s="63"/>
      <c r="C13" s="65"/>
      <c r="D13" s="57"/>
      <c r="E13" s="59"/>
      <c r="F13" s="61"/>
      <c r="G13" s="67"/>
      <c r="H13" s="1"/>
      <c r="I13" s="13">
        <f t="shared" si="0"/>
        <v>3</v>
      </c>
      <c r="J13" s="1"/>
      <c r="K13" s="8">
        <f aca="true" t="shared" si="1" ref="K13:K38">K12+0.0277777778</f>
        <v>0.4722222222666667</v>
      </c>
      <c r="L13" s="36"/>
      <c r="M13" s="1"/>
      <c r="N13" s="8">
        <f aca="true" t="shared" si="2" ref="N13:N38">N12+0.0243055556</f>
        <v>0.4652777778666667</v>
      </c>
      <c r="O13" s="36"/>
      <c r="P13" s="1"/>
      <c r="Q13" s="8">
        <f>Q12+0.0208333333</f>
        <v>0.45833333326666664</v>
      </c>
      <c r="R13" s="36"/>
      <c r="T13" s="8">
        <f aca="true" t="shared" si="3" ref="T13:T38">T12+0.017365</f>
        <v>0.4513966666666667</v>
      </c>
      <c r="U13" s="36"/>
      <c r="W13" s="8">
        <f aca="true" t="shared" si="4" ref="W13:W38">W12+0.0139</f>
        <v>0.44446666666666673</v>
      </c>
      <c r="X13" s="36"/>
      <c r="Z13" s="8">
        <f aca="true" t="shared" si="5" ref="Z13:Z38">Z12+0.010425</f>
        <v>0.4375166666666667</v>
      </c>
      <c r="AA13" s="36"/>
      <c r="AC13" s="8">
        <f aca="true" t="shared" si="6" ref="AC13:AC38">AC12+0.00695</f>
        <v>0.4305666666666667</v>
      </c>
      <c r="AD13" s="36"/>
      <c r="AF13" s="8">
        <f aca="true" t="shared" si="7" ref="AF13:AF38">AF12+0.00556</f>
        <v>0.4277866666666667</v>
      </c>
      <c r="AG13" s="36"/>
    </row>
    <row r="14" spans="2:33" ht="12.75">
      <c r="B14" s="63"/>
      <c r="C14" s="65"/>
      <c r="D14" s="57"/>
      <c r="E14" s="59"/>
      <c r="F14" s="61"/>
      <c r="G14" s="7"/>
      <c r="H14" s="1"/>
      <c r="I14" s="14">
        <f t="shared" si="0"/>
        <v>4</v>
      </c>
      <c r="J14" s="1"/>
      <c r="K14" s="19">
        <f t="shared" si="1"/>
        <v>0.5000000000666667</v>
      </c>
      <c r="L14" s="37" t="s">
        <v>55</v>
      </c>
      <c r="M14" s="1"/>
      <c r="N14" s="19">
        <f t="shared" si="2"/>
        <v>0.4895833334666667</v>
      </c>
      <c r="O14" s="37" t="s">
        <v>9</v>
      </c>
      <c r="P14" s="1"/>
      <c r="Q14" s="19">
        <f aca="true" t="shared" si="8" ref="Q14:Q38">Q13+0.0208333333</f>
        <v>0.4791666665666666</v>
      </c>
      <c r="R14" s="37" t="s">
        <v>43</v>
      </c>
      <c r="T14" s="3">
        <f t="shared" si="3"/>
        <v>0.46876166666666674</v>
      </c>
      <c r="U14" s="37" t="s">
        <v>8</v>
      </c>
      <c r="W14" s="3">
        <f t="shared" si="4"/>
        <v>0.45836666666666676</v>
      </c>
      <c r="X14" s="37" t="s">
        <v>16</v>
      </c>
      <c r="Z14" s="3">
        <f t="shared" si="5"/>
        <v>0.44794166666666674</v>
      </c>
      <c r="AA14" s="37" t="s">
        <v>10</v>
      </c>
      <c r="AC14" s="3">
        <f t="shared" si="6"/>
        <v>0.4375166666666667</v>
      </c>
      <c r="AD14" s="37" t="s">
        <v>7</v>
      </c>
      <c r="AF14" s="3">
        <f t="shared" si="7"/>
        <v>0.4333466666666667</v>
      </c>
      <c r="AG14" s="37" t="s">
        <v>29</v>
      </c>
    </row>
    <row r="15" spans="2:33" ht="12.75">
      <c r="B15" s="63"/>
      <c r="C15" s="65"/>
      <c r="D15" s="57"/>
      <c r="E15" s="59"/>
      <c r="F15" s="61"/>
      <c r="G15" s="7"/>
      <c r="H15" s="1"/>
      <c r="I15" s="14">
        <f t="shared" si="0"/>
        <v>5</v>
      </c>
      <c r="J15" s="1"/>
      <c r="K15" s="19">
        <f t="shared" si="1"/>
        <v>0.5277777778666667</v>
      </c>
      <c r="L15" s="38"/>
      <c r="M15" s="1"/>
      <c r="N15" s="19">
        <f t="shared" si="2"/>
        <v>0.5138888890666667</v>
      </c>
      <c r="O15" s="38"/>
      <c r="P15" s="1"/>
      <c r="Q15" s="19">
        <f t="shared" si="8"/>
        <v>0.4999999998666666</v>
      </c>
      <c r="R15" s="38"/>
      <c r="T15" s="3">
        <f t="shared" si="3"/>
        <v>0.48612666666666676</v>
      </c>
      <c r="U15" s="38"/>
      <c r="W15" s="3">
        <f t="shared" si="4"/>
        <v>0.4722666666666668</v>
      </c>
      <c r="X15" s="38"/>
      <c r="Z15" s="3">
        <f t="shared" si="5"/>
        <v>0.45836666666666676</v>
      </c>
      <c r="AA15" s="38"/>
      <c r="AC15" s="3">
        <f t="shared" si="6"/>
        <v>0.44446666666666673</v>
      </c>
      <c r="AD15" s="38"/>
      <c r="AF15" s="3">
        <f t="shared" si="7"/>
        <v>0.4389066666666667</v>
      </c>
      <c r="AG15" s="38"/>
    </row>
    <row r="16" spans="2:33" ht="12.75">
      <c r="B16" s="63"/>
      <c r="C16" s="65"/>
      <c r="D16" s="57"/>
      <c r="E16" s="59"/>
      <c r="F16" s="61"/>
      <c r="G16" s="7"/>
      <c r="H16" s="1"/>
      <c r="I16" s="14">
        <f t="shared" si="0"/>
        <v>6</v>
      </c>
      <c r="J16" s="1"/>
      <c r="K16" s="19">
        <f t="shared" si="1"/>
        <v>0.5555555556666667</v>
      </c>
      <c r="L16" s="38"/>
      <c r="M16" s="1"/>
      <c r="N16" s="19">
        <f t="shared" si="2"/>
        <v>0.5381944446666668</v>
      </c>
      <c r="O16" s="38"/>
      <c r="P16" s="1"/>
      <c r="Q16" s="19">
        <f t="shared" si="8"/>
        <v>0.5208333331666666</v>
      </c>
      <c r="R16" s="38"/>
      <c r="T16" s="3">
        <f t="shared" si="3"/>
        <v>0.5034916666666668</v>
      </c>
      <c r="U16" s="38"/>
      <c r="W16" s="3">
        <f t="shared" si="4"/>
        <v>0.4861666666666668</v>
      </c>
      <c r="X16" s="38"/>
      <c r="Z16" s="3">
        <f t="shared" si="5"/>
        <v>0.4687916666666668</v>
      </c>
      <c r="AA16" s="38"/>
      <c r="AC16" s="3">
        <f t="shared" si="6"/>
        <v>0.45141666666666674</v>
      </c>
      <c r="AD16" s="38"/>
      <c r="AF16" s="3">
        <f t="shared" si="7"/>
        <v>0.44446666666666673</v>
      </c>
      <c r="AG16" s="38"/>
    </row>
    <row r="17" spans="2:33" ht="12.75">
      <c r="B17" s="63"/>
      <c r="C17" s="65"/>
      <c r="D17" s="57"/>
      <c r="E17" s="59"/>
      <c r="F17" s="2"/>
      <c r="G17" s="7"/>
      <c r="H17" s="1"/>
      <c r="I17" s="15">
        <f t="shared" si="0"/>
        <v>7</v>
      </c>
      <c r="J17" s="1"/>
      <c r="K17" s="20">
        <f t="shared" si="1"/>
        <v>0.5833333334666667</v>
      </c>
      <c r="L17" s="39" t="s">
        <v>56</v>
      </c>
      <c r="M17" s="1"/>
      <c r="N17" s="20">
        <f t="shared" si="2"/>
        <v>0.5625000002666668</v>
      </c>
      <c r="O17" s="39" t="s">
        <v>50</v>
      </c>
      <c r="P17" s="1"/>
      <c r="Q17" s="20">
        <f t="shared" si="8"/>
        <v>0.5416666664666666</v>
      </c>
      <c r="R17" s="39" t="s">
        <v>44</v>
      </c>
      <c r="T17" s="9">
        <f t="shared" si="3"/>
        <v>0.5208566666666667</v>
      </c>
      <c r="U17" s="39" t="s">
        <v>24</v>
      </c>
      <c r="W17" s="9">
        <f t="shared" si="4"/>
        <v>0.5000666666666668</v>
      </c>
      <c r="X17" s="39" t="s">
        <v>20</v>
      </c>
      <c r="Z17" s="9">
        <f t="shared" si="5"/>
        <v>0.4792166666666668</v>
      </c>
      <c r="AA17" s="39" t="s">
        <v>8</v>
      </c>
      <c r="AC17" s="9">
        <f t="shared" si="6"/>
        <v>0.45836666666666676</v>
      </c>
      <c r="AD17" s="39" t="s">
        <v>3</v>
      </c>
      <c r="AF17" s="9">
        <f t="shared" si="7"/>
        <v>0.45002666666666674</v>
      </c>
      <c r="AG17" s="39" t="s">
        <v>15</v>
      </c>
    </row>
    <row r="18" spans="2:33" ht="12.75">
      <c r="B18" s="63"/>
      <c r="C18" s="65"/>
      <c r="D18" s="57"/>
      <c r="E18" s="59"/>
      <c r="F18" s="2"/>
      <c r="G18" s="7"/>
      <c r="H18" s="1"/>
      <c r="I18" s="15">
        <f t="shared" si="0"/>
        <v>8</v>
      </c>
      <c r="J18" s="1"/>
      <c r="K18" s="20">
        <f t="shared" si="1"/>
        <v>0.6111111112666667</v>
      </c>
      <c r="L18" s="40"/>
      <c r="M18" s="1"/>
      <c r="N18" s="20">
        <f t="shared" si="2"/>
        <v>0.5868055558666668</v>
      </c>
      <c r="O18" s="40"/>
      <c r="P18" s="1"/>
      <c r="Q18" s="20">
        <f t="shared" si="8"/>
        <v>0.5624999997666666</v>
      </c>
      <c r="R18" s="40"/>
      <c r="T18" s="9">
        <f t="shared" si="3"/>
        <v>0.5382216666666667</v>
      </c>
      <c r="U18" s="40"/>
      <c r="W18" s="9">
        <f t="shared" si="4"/>
        <v>0.5139666666666668</v>
      </c>
      <c r="X18" s="40"/>
      <c r="Z18" s="9">
        <f t="shared" si="5"/>
        <v>0.4896416666666668</v>
      </c>
      <c r="AA18" s="40"/>
      <c r="AC18" s="9">
        <f t="shared" si="6"/>
        <v>0.46531666666666677</v>
      </c>
      <c r="AD18" s="40"/>
      <c r="AF18" s="9">
        <f t="shared" si="7"/>
        <v>0.45558666666666675</v>
      </c>
      <c r="AG18" s="40"/>
    </row>
    <row r="19" spans="2:33" ht="12.75">
      <c r="B19" s="63"/>
      <c r="C19" s="65"/>
      <c r="D19" s="57"/>
      <c r="E19" s="59"/>
      <c r="F19" s="2"/>
      <c r="G19" s="7"/>
      <c r="H19" s="1"/>
      <c r="I19" s="15">
        <f t="shared" si="0"/>
        <v>9</v>
      </c>
      <c r="J19" s="1"/>
      <c r="K19" s="20">
        <f t="shared" si="1"/>
        <v>0.6388888890666667</v>
      </c>
      <c r="L19" s="40"/>
      <c r="M19" s="1"/>
      <c r="N19" s="20">
        <f t="shared" si="2"/>
        <v>0.6111111114666669</v>
      </c>
      <c r="O19" s="40"/>
      <c r="P19" s="1"/>
      <c r="Q19" s="20">
        <f t="shared" si="8"/>
        <v>0.5833333330666667</v>
      </c>
      <c r="R19" s="40"/>
      <c r="T19" s="9">
        <f t="shared" si="3"/>
        <v>0.5555866666666667</v>
      </c>
      <c r="U19" s="40"/>
      <c r="W19" s="9">
        <f t="shared" si="4"/>
        <v>0.5278666666666668</v>
      </c>
      <c r="X19" s="40"/>
      <c r="Z19" s="9">
        <f t="shared" si="5"/>
        <v>0.5000666666666668</v>
      </c>
      <c r="AA19" s="40"/>
      <c r="AC19" s="9">
        <f t="shared" si="6"/>
        <v>0.4722666666666668</v>
      </c>
      <c r="AD19" s="40"/>
      <c r="AF19" s="9">
        <f t="shared" si="7"/>
        <v>0.46114666666666676</v>
      </c>
      <c r="AG19" s="40"/>
    </row>
    <row r="20" spans="2:33" ht="12.75">
      <c r="B20" s="63"/>
      <c r="C20" s="65"/>
      <c r="D20" s="57"/>
      <c r="E20" s="59"/>
      <c r="F20" s="2"/>
      <c r="G20" s="7"/>
      <c r="H20" s="1"/>
      <c r="I20" s="15">
        <f t="shared" si="0"/>
        <v>10</v>
      </c>
      <c r="J20" s="1"/>
      <c r="K20" s="20">
        <f t="shared" si="1"/>
        <v>0.6666666668666668</v>
      </c>
      <c r="L20" s="40"/>
      <c r="M20" s="1"/>
      <c r="N20" s="20">
        <f t="shared" si="2"/>
        <v>0.6354166670666669</v>
      </c>
      <c r="O20" s="40"/>
      <c r="P20" s="1"/>
      <c r="Q20" s="20">
        <f t="shared" si="8"/>
        <v>0.6041666663666667</v>
      </c>
      <c r="R20" s="40"/>
      <c r="T20" s="9">
        <f t="shared" si="3"/>
        <v>0.5729516666666666</v>
      </c>
      <c r="U20" s="40"/>
      <c r="W20" s="9">
        <f t="shared" si="4"/>
        <v>0.5417666666666668</v>
      </c>
      <c r="X20" s="40"/>
      <c r="Z20" s="9">
        <f t="shared" si="5"/>
        <v>0.5104916666666668</v>
      </c>
      <c r="AA20" s="40"/>
      <c r="AC20" s="9">
        <f t="shared" si="6"/>
        <v>0.4792166666666668</v>
      </c>
      <c r="AD20" s="40"/>
      <c r="AF20" s="9">
        <f t="shared" si="7"/>
        <v>0.46670666666666677</v>
      </c>
      <c r="AG20" s="40"/>
    </row>
    <row r="21" spans="2:33" ht="12.75">
      <c r="B21" s="63"/>
      <c r="C21" s="65"/>
      <c r="D21" s="57"/>
      <c r="E21" s="2"/>
      <c r="F21" s="2"/>
      <c r="G21" s="7"/>
      <c r="I21" s="16">
        <f t="shared" si="0"/>
        <v>11</v>
      </c>
      <c r="K21" s="10">
        <f t="shared" si="1"/>
        <v>0.6944444446666668</v>
      </c>
      <c r="L21" s="41" t="s">
        <v>57</v>
      </c>
      <c r="N21" s="10">
        <f t="shared" si="2"/>
        <v>0.6597222226666669</v>
      </c>
      <c r="O21" s="41" t="s">
        <v>26</v>
      </c>
      <c r="Q21" s="10">
        <f t="shared" si="8"/>
        <v>0.6249999996666668</v>
      </c>
      <c r="R21" s="41" t="s">
        <v>45</v>
      </c>
      <c r="T21" s="10">
        <f t="shared" si="3"/>
        <v>0.5903166666666666</v>
      </c>
      <c r="U21" s="41" t="s">
        <v>25</v>
      </c>
      <c r="W21" s="10">
        <f t="shared" si="4"/>
        <v>0.5556666666666669</v>
      </c>
      <c r="X21" s="41" t="s">
        <v>21</v>
      </c>
      <c r="Z21" s="10">
        <f t="shared" si="5"/>
        <v>0.5209166666666668</v>
      </c>
      <c r="AA21" s="41" t="s">
        <v>2</v>
      </c>
      <c r="AC21" s="10">
        <f t="shared" si="6"/>
        <v>0.4861666666666668</v>
      </c>
      <c r="AD21" s="41" t="s">
        <v>8</v>
      </c>
      <c r="AF21" s="10">
        <f t="shared" si="7"/>
        <v>0.4722666666666668</v>
      </c>
      <c r="AG21" s="41" t="s">
        <v>16</v>
      </c>
    </row>
    <row r="22" spans="2:33" ht="12.75">
      <c r="B22" s="63"/>
      <c r="C22" s="65"/>
      <c r="D22" s="57"/>
      <c r="E22" s="2"/>
      <c r="F22" s="2"/>
      <c r="G22" s="7"/>
      <c r="I22" s="16">
        <f t="shared" si="0"/>
        <v>12</v>
      </c>
      <c r="K22" s="10">
        <f t="shared" si="1"/>
        <v>0.7222222224666668</v>
      </c>
      <c r="L22" s="42"/>
      <c r="N22" s="10">
        <f t="shared" si="2"/>
        <v>0.6840277782666669</v>
      </c>
      <c r="O22" s="42"/>
      <c r="Q22" s="10">
        <f t="shared" si="8"/>
        <v>0.6458333329666668</v>
      </c>
      <c r="R22" s="42"/>
      <c r="T22" s="10">
        <f t="shared" si="3"/>
        <v>0.6076816666666666</v>
      </c>
      <c r="U22" s="42"/>
      <c r="W22" s="10">
        <f t="shared" si="4"/>
        <v>0.5695666666666669</v>
      </c>
      <c r="X22" s="42"/>
      <c r="Z22" s="10">
        <f t="shared" si="5"/>
        <v>0.5313416666666668</v>
      </c>
      <c r="AA22" s="42"/>
      <c r="AC22" s="10">
        <f t="shared" si="6"/>
        <v>0.4931166666666668</v>
      </c>
      <c r="AD22" s="42"/>
      <c r="AF22" s="10">
        <f t="shared" si="7"/>
        <v>0.4778266666666668</v>
      </c>
      <c r="AG22" s="42"/>
    </row>
    <row r="23" spans="2:33" ht="12.75">
      <c r="B23" s="63"/>
      <c r="C23" s="65"/>
      <c r="D23" s="57"/>
      <c r="E23" s="2"/>
      <c r="F23" s="2"/>
      <c r="G23" s="7"/>
      <c r="I23" s="16">
        <f t="shared" si="0"/>
        <v>13</v>
      </c>
      <c r="K23" s="10">
        <f t="shared" si="1"/>
        <v>0.7500000002666668</v>
      </c>
      <c r="L23" s="42"/>
      <c r="N23" s="10">
        <f t="shared" si="2"/>
        <v>0.708333333866667</v>
      </c>
      <c r="O23" s="42"/>
      <c r="Q23" s="10">
        <f t="shared" si="8"/>
        <v>0.6666666662666668</v>
      </c>
      <c r="R23" s="42"/>
      <c r="T23" s="10">
        <f t="shared" si="3"/>
        <v>0.6250466666666665</v>
      </c>
      <c r="U23" s="42"/>
      <c r="W23" s="10">
        <f t="shared" si="4"/>
        <v>0.5834666666666669</v>
      </c>
      <c r="X23" s="42"/>
      <c r="Z23" s="10">
        <f t="shared" si="5"/>
        <v>0.5417666666666668</v>
      </c>
      <c r="AA23" s="42"/>
      <c r="AC23" s="10">
        <f t="shared" si="6"/>
        <v>0.5000666666666668</v>
      </c>
      <c r="AD23" s="42"/>
      <c r="AF23" s="10">
        <f t="shared" si="7"/>
        <v>0.4833866666666668</v>
      </c>
      <c r="AG23" s="42"/>
    </row>
    <row r="24" spans="2:33" ht="12.75">
      <c r="B24" s="63"/>
      <c r="C24" s="65"/>
      <c r="D24" s="57"/>
      <c r="E24" s="2"/>
      <c r="F24" s="2"/>
      <c r="G24" s="7"/>
      <c r="I24" s="16">
        <f t="shared" si="0"/>
        <v>14</v>
      </c>
      <c r="K24" s="10">
        <f t="shared" si="1"/>
        <v>0.7777777780666668</v>
      </c>
      <c r="L24" s="42"/>
      <c r="N24" s="10">
        <f t="shared" si="2"/>
        <v>0.732638889466667</v>
      </c>
      <c r="O24" s="42"/>
      <c r="Q24" s="10">
        <f t="shared" si="8"/>
        <v>0.6874999995666669</v>
      </c>
      <c r="R24" s="42"/>
      <c r="T24" s="10">
        <f t="shared" si="3"/>
        <v>0.6424116666666665</v>
      </c>
      <c r="U24" s="42"/>
      <c r="W24" s="10">
        <f t="shared" si="4"/>
        <v>0.5973666666666669</v>
      </c>
      <c r="X24" s="42"/>
      <c r="Z24" s="10">
        <f t="shared" si="5"/>
        <v>0.5521916666666669</v>
      </c>
      <c r="AA24" s="42"/>
      <c r="AC24" s="10">
        <f t="shared" si="6"/>
        <v>0.5070166666666668</v>
      </c>
      <c r="AD24" s="42"/>
      <c r="AF24" s="10">
        <f t="shared" si="7"/>
        <v>0.4889466666666668</v>
      </c>
      <c r="AG24" s="42"/>
    </row>
    <row r="25" spans="2:33" ht="12.75">
      <c r="B25" s="63"/>
      <c r="C25" s="65"/>
      <c r="D25" s="57"/>
      <c r="E25" s="2"/>
      <c r="F25" s="2"/>
      <c r="G25" s="7"/>
      <c r="I25" s="16">
        <f t="shared" si="0"/>
        <v>15</v>
      </c>
      <c r="K25" s="10">
        <f t="shared" si="1"/>
        <v>0.8055555558666668</v>
      </c>
      <c r="L25" s="42"/>
      <c r="N25" s="10">
        <f t="shared" si="2"/>
        <v>0.756944445066667</v>
      </c>
      <c r="O25" s="42"/>
      <c r="Q25" s="10">
        <f t="shared" si="8"/>
        <v>0.7083333328666669</v>
      </c>
      <c r="R25" s="42"/>
      <c r="T25" s="10">
        <f t="shared" si="3"/>
        <v>0.6597766666666665</v>
      </c>
      <c r="U25" s="42"/>
      <c r="W25" s="10">
        <f t="shared" si="4"/>
        <v>0.611266666666667</v>
      </c>
      <c r="X25" s="42"/>
      <c r="Z25" s="10">
        <f t="shared" si="5"/>
        <v>0.5626166666666669</v>
      </c>
      <c r="AA25" s="42"/>
      <c r="AC25" s="10">
        <f t="shared" si="6"/>
        <v>0.5139666666666668</v>
      </c>
      <c r="AD25" s="42"/>
      <c r="AF25" s="10">
        <f t="shared" si="7"/>
        <v>0.4945066666666668</v>
      </c>
      <c r="AG25" s="42"/>
    </row>
    <row r="26" spans="2:33" ht="12.75">
      <c r="B26" s="63"/>
      <c r="C26" s="65"/>
      <c r="D26" s="2"/>
      <c r="E26" s="2"/>
      <c r="F26" s="2"/>
      <c r="G26" s="7"/>
      <c r="I26" s="17">
        <f t="shared" si="0"/>
        <v>16</v>
      </c>
      <c r="K26" s="11">
        <f t="shared" si="1"/>
        <v>0.8333333336666668</v>
      </c>
      <c r="L26" s="43" t="s">
        <v>47</v>
      </c>
      <c r="N26" s="11">
        <f t="shared" si="2"/>
        <v>0.781250000666667</v>
      </c>
      <c r="O26" s="43" t="s">
        <v>51</v>
      </c>
      <c r="Q26" s="11">
        <f t="shared" si="8"/>
        <v>0.7291666661666669</v>
      </c>
      <c r="R26" s="43" t="s">
        <v>46</v>
      </c>
      <c r="T26" s="11">
        <f t="shared" si="3"/>
        <v>0.6771416666666664</v>
      </c>
      <c r="U26" s="43" t="s">
        <v>26</v>
      </c>
      <c r="W26" s="11">
        <f t="shared" si="4"/>
        <v>0.625166666666667</v>
      </c>
      <c r="X26" s="43" t="s">
        <v>22</v>
      </c>
      <c r="Z26" s="11">
        <f t="shared" si="5"/>
        <v>0.5730416666666669</v>
      </c>
      <c r="AA26" s="43" t="s">
        <v>11</v>
      </c>
      <c r="AC26" s="11">
        <f t="shared" si="6"/>
        <v>0.5209166666666668</v>
      </c>
      <c r="AD26" s="43" t="s">
        <v>9</v>
      </c>
      <c r="AF26" s="11">
        <f t="shared" si="7"/>
        <v>0.5000666666666668</v>
      </c>
      <c r="AG26" s="43" t="s">
        <v>17</v>
      </c>
    </row>
    <row r="27" spans="2:33" ht="12.75">
      <c r="B27" s="63"/>
      <c r="C27" s="65"/>
      <c r="D27" s="2"/>
      <c r="E27" s="2"/>
      <c r="F27" s="2"/>
      <c r="G27" s="7"/>
      <c r="I27" s="17">
        <f t="shared" si="0"/>
        <v>17</v>
      </c>
      <c r="K27" s="11">
        <f t="shared" si="1"/>
        <v>0.8611111114666669</v>
      </c>
      <c r="L27" s="44"/>
      <c r="N27" s="11">
        <f t="shared" si="2"/>
        <v>0.8055555562666671</v>
      </c>
      <c r="O27" s="44"/>
      <c r="Q27" s="11">
        <f t="shared" si="8"/>
        <v>0.749999999466667</v>
      </c>
      <c r="R27" s="44"/>
      <c r="T27" s="11">
        <f t="shared" si="3"/>
        <v>0.6945066666666664</v>
      </c>
      <c r="U27" s="44"/>
      <c r="W27" s="11">
        <f t="shared" si="4"/>
        <v>0.639066666666667</v>
      </c>
      <c r="X27" s="44"/>
      <c r="Z27" s="11">
        <f t="shared" si="5"/>
        <v>0.5834666666666669</v>
      </c>
      <c r="AA27" s="44"/>
      <c r="AC27" s="11">
        <f t="shared" si="6"/>
        <v>0.5278666666666668</v>
      </c>
      <c r="AD27" s="44"/>
      <c r="AF27" s="11">
        <f t="shared" si="7"/>
        <v>0.5056266666666668</v>
      </c>
      <c r="AG27" s="44"/>
    </row>
    <row r="28" spans="2:33" ht="12.75">
      <c r="B28" s="63"/>
      <c r="C28" s="65"/>
      <c r="D28" s="2"/>
      <c r="E28" s="2"/>
      <c r="F28" s="2"/>
      <c r="G28" s="7"/>
      <c r="I28" s="17">
        <f t="shared" si="0"/>
        <v>18</v>
      </c>
      <c r="K28" s="11">
        <f t="shared" si="1"/>
        <v>0.8888888892666669</v>
      </c>
      <c r="L28" s="44"/>
      <c r="N28" s="11">
        <f t="shared" si="2"/>
        <v>0.8298611118666671</v>
      </c>
      <c r="O28" s="44"/>
      <c r="Q28" s="11">
        <f t="shared" si="8"/>
        <v>0.770833332766667</v>
      </c>
      <c r="R28" s="44"/>
      <c r="T28" s="11">
        <f t="shared" si="3"/>
        <v>0.7118716666666663</v>
      </c>
      <c r="U28" s="44"/>
      <c r="W28" s="11">
        <f t="shared" si="4"/>
        <v>0.652966666666667</v>
      </c>
      <c r="X28" s="44"/>
      <c r="Z28" s="11">
        <f t="shared" si="5"/>
        <v>0.5938916666666669</v>
      </c>
      <c r="AA28" s="44"/>
      <c r="AC28" s="11">
        <f t="shared" si="6"/>
        <v>0.5348166666666668</v>
      </c>
      <c r="AD28" s="44"/>
      <c r="AF28" s="11">
        <f t="shared" si="7"/>
        <v>0.5111866666666668</v>
      </c>
      <c r="AG28" s="44"/>
    </row>
    <row r="29" spans="2:33" ht="12.75">
      <c r="B29" s="63"/>
      <c r="C29" s="65"/>
      <c r="D29" s="2"/>
      <c r="E29" s="2"/>
      <c r="F29" s="2"/>
      <c r="G29" s="7"/>
      <c r="I29" s="17">
        <f t="shared" si="0"/>
        <v>19</v>
      </c>
      <c r="K29" s="11">
        <f t="shared" si="1"/>
        <v>0.9166666670666669</v>
      </c>
      <c r="L29" s="44"/>
      <c r="N29" s="11">
        <f t="shared" si="2"/>
        <v>0.8541666674666671</v>
      </c>
      <c r="O29" s="44"/>
      <c r="Q29" s="11">
        <f t="shared" si="8"/>
        <v>0.791666666066667</v>
      </c>
      <c r="R29" s="44"/>
      <c r="T29" s="11">
        <f t="shared" si="3"/>
        <v>0.7292366666666663</v>
      </c>
      <c r="U29" s="44"/>
      <c r="W29" s="11">
        <f t="shared" si="4"/>
        <v>0.666866666666667</v>
      </c>
      <c r="X29" s="44"/>
      <c r="Z29" s="11">
        <f t="shared" si="5"/>
        <v>0.604316666666667</v>
      </c>
      <c r="AA29" s="44"/>
      <c r="AC29" s="11">
        <f t="shared" si="6"/>
        <v>0.5417666666666668</v>
      </c>
      <c r="AD29" s="44"/>
      <c r="AF29" s="11">
        <f t="shared" si="7"/>
        <v>0.5167466666666668</v>
      </c>
      <c r="AG29" s="44"/>
    </row>
    <row r="30" spans="2:33" ht="12.75">
      <c r="B30" s="63"/>
      <c r="C30" s="65"/>
      <c r="D30" s="2"/>
      <c r="E30" s="2"/>
      <c r="F30" s="2"/>
      <c r="G30" s="7"/>
      <c r="I30" s="17">
        <f t="shared" si="0"/>
        <v>20</v>
      </c>
      <c r="K30" s="11">
        <f t="shared" si="1"/>
        <v>0.9444444448666669</v>
      </c>
      <c r="L30" s="44"/>
      <c r="N30" s="11">
        <f t="shared" si="2"/>
        <v>0.8784722230666672</v>
      </c>
      <c r="O30" s="44"/>
      <c r="Q30" s="11">
        <f t="shared" si="8"/>
        <v>0.8124999993666671</v>
      </c>
      <c r="R30" s="44"/>
      <c r="T30" s="11">
        <f t="shared" si="3"/>
        <v>0.7466016666666663</v>
      </c>
      <c r="U30" s="44"/>
      <c r="W30" s="11">
        <f t="shared" si="4"/>
        <v>0.6807666666666671</v>
      </c>
      <c r="X30" s="44"/>
      <c r="Z30" s="11">
        <f t="shared" si="5"/>
        <v>0.614741666666667</v>
      </c>
      <c r="AA30" s="44"/>
      <c r="AC30" s="11">
        <f t="shared" si="6"/>
        <v>0.5487166666666669</v>
      </c>
      <c r="AD30" s="44"/>
      <c r="AF30" s="11">
        <f t="shared" si="7"/>
        <v>0.5223066666666668</v>
      </c>
      <c r="AG30" s="44"/>
    </row>
    <row r="31" spans="2:33" ht="12.75">
      <c r="B31" s="63"/>
      <c r="C31" s="65"/>
      <c r="D31" s="2"/>
      <c r="E31" s="2"/>
      <c r="F31" s="2"/>
      <c r="G31" s="7"/>
      <c r="I31" s="17">
        <f t="shared" si="0"/>
        <v>21</v>
      </c>
      <c r="K31" s="11">
        <f t="shared" si="1"/>
        <v>0.9722222226666669</v>
      </c>
      <c r="L31" s="44"/>
      <c r="N31" s="11">
        <f t="shared" si="2"/>
        <v>0.9027777786666672</v>
      </c>
      <c r="O31" s="44"/>
      <c r="Q31" s="11">
        <f t="shared" si="8"/>
        <v>0.8333333326666671</v>
      </c>
      <c r="R31" s="44"/>
      <c r="T31" s="11">
        <f t="shared" si="3"/>
        <v>0.7639666666666662</v>
      </c>
      <c r="U31" s="44"/>
      <c r="W31" s="11">
        <f t="shared" si="4"/>
        <v>0.6946666666666671</v>
      </c>
      <c r="X31" s="44"/>
      <c r="Z31" s="11">
        <f t="shared" si="5"/>
        <v>0.625166666666667</v>
      </c>
      <c r="AA31" s="44"/>
      <c r="AC31" s="11">
        <f t="shared" si="6"/>
        <v>0.5556666666666669</v>
      </c>
      <c r="AD31" s="44"/>
      <c r="AF31" s="11">
        <f t="shared" si="7"/>
        <v>0.5278666666666668</v>
      </c>
      <c r="AG31" s="44"/>
    </row>
    <row r="32" spans="2:33" ht="13.5" thickBot="1">
      <c r="B32" s="63"/>
      <c r="C32" s="2"/>
      <c r="D32" s="2"/>
      <c r="E32" s="2"/>
      <c r="F32" s="2"/>
      <c r="G32" s="7"/>
      <c r="I32" s="18">
        <f t="shared" si="0"/>
        <v>22</v>
      </c>
      <c r="K32" s="12">
        <f t="shared" si="1"/>
        <v>1.000000000466667</v>
      </c>
      <c r="L32" s="31" t="s">
        <v>58</v>
      </c>
      <c r="N32" s="12">
        <f t="shared" si="2"/>
        <v>0.9270833342666672</v>
      </c>
      <c r="O32" s="31" t="s">
        <v>52</v>
      </c>
      <c r="Q32" s="12">
        <f t="shared" si="8"/>
        <v>0.8541666659666671</v>
      </c>
      <c r="R32" s="31" t="s">
        <v>47</v>
      </c>
      <c r="T32" s="12">
        <f t="shared" si="3"/>
        <v>0.7813316666666662</v>
      </c>
      <c r="U32" s="31" t="s">
        <v>27</v>
      </c>
      <c r="W32" s="12">
        <f t="shared" si="4"/>
        <v>0.7085666666666671</v>
      </c>
      <c r="X32" s="31" t="s">
        <v>23</v>
      </c>
      <c r="Z32" s="12">
        <f t="shared" si="5"/>
        <v>0.635591666666667</v>
      </c>
      <c r="AA32" s="31" t="s">
        <v>12</v>
      </c>
      <c r="AC32" s="12">
        <f t="shared" si="6"/>
        <v>0.5626166666666669</v>
      </c>
      <c r="AD32" s="31" t="s">
        <v>4</v>
      </c>
      <c r="AF32" s="12">
        <f t="shared" si="7"/>
        <v>0.5334266666666668</v>
      </c>
      <c r="AG32" s="31" t="s">
        <v>18</v>
      </c>
    </row>
    <row r="33" spans="2:33" ht="14.25" thickBot="1" thickTop="1">
      <c r="B33" s="63"/>
      <c r="C33" s="2"/>
      <c r="D33" s="48" t="s">
        <v>41</v>
      </c>
      <c r="E33" s="49"/>
      <c r="F33" s="49"/>
      <c r="G33" s="50"/>
      <c r="I33" s="18">
        <f t="shared" si="0"/>
        <v>23</v>
      </c>
      <c r="K33" s="12">
        <f t="shared" si="1"/>
        <v>1.0277777782666668</v>
      </c>
      <c r="L33" s="32"/>
      <c r="N33" s="12">
        <f t="shared" si="2"/>
        <v>0.9513888898666673</v>
      </c>
      <c r="O33" s="32"/>
      <c r="Q33" s="12">
        <f t="shared" si="8"/>
        <v>0.8749999992666672</v>
      </c>
      <c r="R33" s="32"/>
      <c r="T33" s="12">
        <f t="shared" si="3"/>
        <v>0.7986966666666662</v>
      </c>
      <c r="U33" s="32"/>
      <c r="W33" s="12">
        <f t="shared" si="4"/>
        <v>0.7224666666666671</v>
      </c>
      <c r="X33" s="32"/>
      <c r="Z33" s="12">
        <f t="shared" si="5"/>
        <v>0.646016666666667</v>
      </c>
      <c r="AA33" s="32"/>
      <c r="AC33" s="12">
        <f t="shared" si="6"/>
        <v>0.5695666666666669</v>
      </c>
      <c r="AD33" s="32"/>
      <c r="AF33" s="12">
        <f t="shared" si="7"/>
        <v>0.5389866666666668</v>
      </c>
      <c r="AG33" s="32"/>
    </row>
    <row r="34" spans="2:33" ht="14.25" thickBot="1" thickTop="1">
      <c r="B34" s="63"/>
      <c r="C34" s="2"/>
      <c r="D34" s="48"/>
      <c r="E34" s="49"/>
      <c r="F34" s="49"/>
      <c r="G34" s="50"/>
      <c r="I34" s="18">
        <f t="shared" si="0"/>
        <v>24</v>
      </c>
      <c r="K34" s="12">
        <f t="shared" si="1"/>
        <v>1.0555555560666667</v>
      </c>
      <c r="L34" s="32"/>
      <c r="N34" s="12">
        <f t="shared" si="2"/>
        <v>0.9756944454666673</v>
      </c>
      <c r="O34" s="32"/>
      <c r="Q34" s="12">
        <f t="shared" si="8"/>
        <v>0.8958333325666672</v>
      </c>
      <c r="R34" s="32"/>
      <c r="T34" s="12">
        <f t="shared" si="3"/>
        <v>0.8160616666666661</v>
      </c>
      <c r="U34" s="32"/>
      <c r="W34" s="12">
        <f t="shared" si="4"/>
        <v>0.7363666666666672</v>
      </c>
      <c r="X34" s="32"/>
      <c r="Z34" s="12">
        <f t="shared" si="5"/>
        <v>0.656441666666667</v>
      </c>
      <c r="AA34" s="32"/>
      <c r="AC34" s="12">
        <f t="shared" si="6"/>
        <v>0.5765166666666669</v>
      </c>
      <c r="AD34" s="32"/>
      <c r="AF34" s="12">
        <f t="shared" si="7"/>
        <v>0.5445466666666668</v>
      </c>
      <c r="AG34" s="32"/>
    </row>
    <row r="35" spans="2:33" ht="14.25" thickBot="1" thickTop="1">
      <c r="B35" s="63"/>
      <c r="C35" s="2"/>
      <c r="D35" s="51">
        <v>0.4166666666666667</v>
      </c>
      <c r="E35" s="52"/>
      <c r="F35" s="52"/>
      <c r="G35" s="53"/>
      <c r="I35" s="18">
        <f t="shared" si="0"/>
        <v>25</v>
      </c>
      <c r="K35" s="12">
        <f t="shared" si="1"/>
        <v>1.0833333338666666</v>
      </c>
      <c r="L35" s="32"/>
      <c r="N35" s="12">
        <f t="shared" si="2"/>
        <v>1.0000000010666672</v>
      </c>
      <c r="O35" s="32"/>
      <c r="Q35" s="12">
        <f t="shared" si="8"/>
        <v>0.9166666658666672</v>
      </c>
      <c r="R35" s="32"/>
      <c r="T35" s="12">
        <f t="shared" si="3"/>
        <v>0.8334266666666661</v>
      </c>
      <c r="U35" s="32"/>
      <c r="W35" s="12">
        <f t="shared" si="4"/>
        <v>0.7502666666666672</v>
      </c>
      <c r="X35" s="32"/>
      <c r="Z35" s="12">
        <f t="shared" si="5"/>
        <v>0.666866666666667</v>
      </c>
      <c r="AA35" s="32"/>
      <c r="AC35" s="12">
        <f t="shared" si="6"/>
        <v>0.5834666666666669</v>
      </c>
      <c r="AD35" s="32"/>
      <c r="AF35" s="12">
        <f t="shared" si="7"/>
        <v>0.5501066666666669</v>
      </c>
      <c r="AG35" s="32"/>
    </row>
    <row r="36" spans="2:33" ht="14.25" thickBot="1" thickTop="1">
      <c r="B36" s="63"/>
      <c r="C36" s="2"/>
      <c r="D36" s="51"/>
      <c r="E36" s="52"/>
      <c r="F36" s="52"/>
      <c r="G36" s="53"/>
      <c r="I36" s="18">
        <f t="shared" si="0"/>
        <v>26</v>
      </c>
      <c r="K36" s="12">
        <f t="shared" si="1"/>
        <v>1.1111111116666665</v>
      </c>
      <c r="L36" s="32"/>
      <c r="N36" s="12">
        <f t="shared" si="2"/>
        <v>1.0243055566666672</v>
      </c>
      <c r="O36" s="32"/>
      <c r="Q36" s="12">
        <f t="shared" si="8"/>
        <v>0.9374999991666673</v>
      </c>
      <c r="R36" s="32"/>
      <c r="T36" s="12">
        <f t="shared" si="3"/>
        <v>0.8507916666666661</v>
      </c>
      <c r="U36" s="32"/>
      <c r="W36" s="12">
        <f t="shared" si="4"/>
        <v>0.7641666666666672</v>
      </c>
      <c r="X36" s="32"/>
      <c r="Z36" s="12">
        <f t="shared" si="5"/>
        <v>0.6772916666666671</v>
      </c>
      <c r="AA36" s="32"/>
      <c r="AC36" s="12">
        <f t="shared" si="6"/>
        <v>0.5904166666666669</v>
      </c>
      <c r="AD36" s="32"/>
      <c r="AF36" s="12">
        <f t="shared" si="7"/>
        <v>0.5556666666666669</v>
      </c>
      <c r="AG36" s="32"/>
    </row>
    <row r="37" spans="2:33" ht="14.25" thickBot="1" thickTop="1">
      <c r="B37" s="63"/>
      <c r="C37" s="2"/>
      <c r="D37" s="51"/>
      <c r="E37" s="52"/>
      <c r="F37" s="52"/>
      <c r="G37" s="53"/>
      <c r="I37" s="18">
        <f t="shared" si="0"/>
        <v>27</v>
      </c>
      <c r="K37" s="12">
        <f t="shared" si="1"/>
        <v>1.1388888894666664</v>
      </c>
      <c r="L37" s="32"/>
      <c r="N37" s="12">
        <f t="shared" si="2"/>
        <v>1.0486111122666673</v>
      </c>
      <c r="O37" s="32"/>
      <c r="Q37" s="12">
        <f t="shared" si="8"/>
        <v>0.9583333324666673</v>
      </c>
      <c r="R37" s="32"/>
      <c r="T37" s="12">
        <f t="shared" si="3"/>
        <v>0.868156666666666</v>
      </c>
      <c r="U37" s="32"/>
      <c r="W37" s="12">
        <f t="shared" si="4"/>
        <v>0.7780666666666672</v>
      </c>
      <c r="X37" s="32"/>
      <c r="Z37" s="12">
        <f t="shared" si="5"/>
        <v>0.6877166666666671</v>
      </c>
      <c r="AA37" s="32"/>
      <c r="AC37" s="12">
        <f t="shared" si="6"/>
        <v>0.5973666666666669</v>
      </c>
      <c r="AD37" s="32"/>
      <c r="AF37" s="12">
        <f t="shared" si="7"/>
        <v>0.5612266666666669</v>
      </c>
      <c r="AG37" s="32"/>
    </row>
    <row r="38" spans="2:33" ht="14.25" thickBot="1" thickTop="1">
      <c r="B38" s="63"/>
      <c r="C38" s="2"/>
      <c r="D38" s="51"/>
      <c r="E38" s="52"/>
      <c r="F38" s="52"/>
      <c r="G38" s="53"/>
      <c r="I38" s="18">
        <f t="shared" si="0"/>
        <v>28</v>
      </c>
      <c r="K38" s="12">
        <f t="shared" si="1"/>
        <v>1.1666666672666663</v>
      </c>
      <c r="L38" s="32"/>
      <c r="N38" s="12">
        <f t="shared" si="2"/>
        <v>1.0729166678666673</v>
      </c>
      <c r="O38" s="32"/>
      <c r="Q38" s="12">
        <f t="shared" si="8"/>
        <v>0.9791666657666673</v>
      </c>
      <c r="R38" s="32"/>
      <c r="T38" s="12">
        <f t="shared" si="3"/>
        <v>0.885521666666666</v>
      </c>
      <c r="U38" s="32"/>
      <c r="W38" s="12">
        <f t="shared" si="4"/>
        <v>0.7919666666666673</v>
      </c>
      <c r="X38" s="32"/>
      <c r="Z38" s="12">
        <f t="shared" si="5"/>
        <v>0.6981416666666671</v>
      </c>
      <c r="AA38" s="32"/>
      <c r="AC38" s="12">
        <f t="shared" si="6"/>
        <v>0.604316666666667</v>
      </c>
      <c r="AD38" s="32"/>
      <c r="AF38" s="12">
        <f t="shared" si="7"/>
        <v>0.5667866666666669</v>
      </c>
      <c r="AG38" s="32"/>
    </row>
    <row r="39" ht="13.5" thickTop="1"/>
  </sheetData>
  <sheetProtection/>
  <mergeCells count="74">
    <mergeCell ref="B11:B38"/>
    <mergeCell ref="R17:R20"/>
    <mergeCell ref="R21:R25"/>
    <mergeCell ref="R26:R31"/>
    <mergeCell ref="R32:R38"/>
    <mergeCell ref="C11:C31"/>
    <mergeCell ref="G11:G13"/>
    <mergeCell ref="Q9:R10"/>
    <mergeCell ref="R11:R13"/>
    <mergeCell ref="R14:R16"/>
    <mergeCell ref="U32:U38"/>
    <mergeCell ref="U17:U20"/>
    <mergeCell ref="U21:U25"/>
    <mergeCell ref="U26:U31"/>
    <mergeCell ref="X32:X38"/>
    <mergeCell ref="AD26:AD31"/>
    <mergeCell ref="AD32:AD38"/>
    <mergeCell ref="T9:U10"/>
    <mergeCell ref="W9:X10"/>
    <mergeCell ref="D11:D25"/>
    <mergeCell ref="E11:E20"/>
    <mergeCell ref="F11:F16"/>
    <mergeCell ref="X17:X20"/>
    <mergeCell ref="AA32:AA38"/>
    <mergeCell ref="AC9:AD10"/>
    <mergeCell ref="AD17:AD20"/>
    <mergeCell ref="AD21:AD25"/>
    <mergeCell ref="AF9:AG10"/>
    <mergeCell ref="AG17:AG20"/>
    <mergeCell ref="AG21:AG25"/>
    <mergeCell ref="AG26:AG31"/>
    <mergeCell ref="AG32:AG38"/>
    <mergeCell ref="F9:F10"/>
    <mergeCell ref="G9:G10"/>
    <mergeCell ref="Z9:AA10"/>
    <mergeCell ref="AA17:AA20"/>
    <mergeCell ref="AA21:AA25"/>
    <mergeCell ref="AA26:AA31"/>
    <mergeCell ref="X21:X25"/>
    <mergeCell ref="X26:X31"/>
    <mergeCell ref="AA14:AA16"/>
    <mergeCell ref="AD14:AD16"/>
    <mergeCell ref="AG14:AG16"/>
    <mergeCell ref="U11:U13"/>
    <mergeCell ref="X11:X13"/>
    <mergeCell ref="AA11:AA13"/>
    <mergeCell ref="AD11:AD13"/>
    <mergeCell ref="AG11:AG13"/>
    <mergeCell ref="B7:G8"/>
    <mergeCell ref="I9:I10"/>
    <mergeCell ref="D33:G34"/>
    <mergeCell ref="D35:G38"/>
    <mergeCell ref="U14:U16"/>
    <mergeCell ref="X14:X16"/>
    <mergeCell ref="B9:B10"/>
    <mergeCell ref="C9:C10"/>
    <mergeCell ref="D9:D10"/>
    <mergeCell ref="E9:E10"/>
    <mergeCell ref="N9:O10"/>
    <mergeCell ref="O11:O13"/>
    <mergeCell ref="O14:O16"/>
    <mergeCell ref="O17:O20"/>
    <mergeCell ref="O21:O25"/>
    <mergeCell ref="O26:O31"/>
    <mergeCell ref="K6:AG7"/>
    <mergeCell ref="K2:AG4"/>
    <mergeCell ref="O32:O38"/>
    <mergeCell ref="K9:L10"/>
    <mergeCell ref="L11:L13"/>
    <mergeCell ref="L14:L16"/>
    <mergeCell ref="L17:L20"/>
    <mergeCell ref="L21:L25"/>
    <mergeCell ref="L26:L31"/>
    <mergeCell ref="L32:L38"/>
  </mergeCells>
  <printOptions/>
  <pageMargins left="0.3937007874015748" right="0.2362204724409449" top="0.3937007874015748" bottom="0.1968503937007874" header="0.31496062992125984" footer="0.11811023622047245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micka</dc:creator>
  <cp:keywords/>
  <dc:description/>
  <cp:lastModifiedBy>micka</cp:lastModifiedBy>
  <cp:lastPrinted>2021-06-25T08:46:50Z</cp:lastPrinted>
  <dcterms:created xsi:type="dcterms:W3CDTF">2008-06-23T12:35:04Z</dcterms:created>
  <dcterms:modified xsi:type="dcterms:W3CDTF">2021-06-25T08:48:22Z</dcterms:modified>
  <cp:category/>
  <cp:version/>
  <cp:contentType/>
  <cp:contentStatus/>
</cp:coreProperties>
</file>